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1640" activeTab="0"/>
  </bookViews>
  <sheets>
    <sheet name="Kühlbedarf " sheetId="1" r:id="rId1"/>
  </sheets>
  <definedNames>
    <definedName name="_xlnm.Print_Area" localSheetId="0">'Kühlbedarf '!$B$1:$N$53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<sst xmlns="http://schemas.openxmlformats.org/spreadsheetml/2006/main" count="89" uniqueCount="79">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</sst>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6" borderId="12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1" xfId="0" applyNumberFormat="1" applyBorder="1" applyAlignment="1">
      <alignment horizontal="center"/>
    </xf>
    <xf numFmtId="0" fontId="2" fillId="6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5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2" fillId="6" borderId="26" xfId="0" applyFont="1" applyFill="1" applyBorder="1" applyAlignment="1">
      <alignment horizontal="left"/>
    </xf>
    <xf numFmtId="0" fontId="0" fillId="6" borderId="27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8" xfId="0" applyFill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6" borderId="18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0" borderId="33" xfId="0" applyFill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Border="1" applyAlignment="1">
      <alignment/>
    </xf>
    <xf numFmtId="0" fontId="2" fillId="6" borderId="24" xfId="0" applyFont="1" applyFill="1" applyBorder="1" applyAlignment="1">
      <alignment/>
    </xf>
    <xf numFmtId="0" fontId="0" fillId="6" borderId="35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/>
    </xf>
    <xf numFmtId="2" fontId="0" fillId="2" borderId="41" xfId="0" applyNumberForma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2" fontId="0" fillId="2" borderId="21" xfId="0" applyNumberFormat="1" applyFill="1" applyBorder="1" applyAlignment="1">
      <alignment horizontal="center"/>
    </xf>
    <xf numFmtId="0" fontId="0" fillId="0" borderId="42" xfId="0" applyBorder="1" applyAlignment="1">
      <alignment/>
    </xf>
    <xf numFmtId="4" fontId="0" fillId="2" borderId="16" xfId="0" applyNumberFormat="1" applyFill="1" applyBorder="1" applyAlignment="1">
      <alignment horizontal="center"/>
    </xf>
    <xf numFmtId="172" fontId="0" fillId="2" borderId="39" xfId="0" applyNumberFormat="1" applyFill="1" applyBorder="1" applyAlignment="1">
      <alignment horizontal="center"/>
    </xf>
    <xf numFmtId="172" fontId="0" fillId="2" borderId="21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39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43" xfId="0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44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45" xfId="0" applyFill="1" applyBorder="1" applyAlignment="1">
      <alignment/>
    </xf>
    <xf numFmtId="0" fontId="0" fillId="0" borderId="46" xfId="0" applyFill="1" applyBorder="1" applyAlignment="1">
      <alignment horizontal="left"/>
    </xf>
    <xf numFmtId="0" fontId="0" fillId="2" borderId="31" xfId="0" applyFill="1" applyBorder="1" applyAlignment="1">
      <alignment/>
    </xf>
    <xf numFmtId="0" fontId="0" fillId="17" borderId="18" xfId="0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6" borderId="35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6" borderId="26" xfId="0" applyFont="1" applyFill="1" applyBorder="1" applyAlignment="1">
      <alignment horizontal="left" wrapText="1"/>
    </xf>
    <xf numFmtId="0" fontId="2" fillId="6" borderId="27" xfId="0" applyFont="1" applyFill="1" applyBorder="1" applyAlignment="1">
      <alignment horizontal="left" wrapText="1"/>
    </xf>
    <xf numFmtId="0" fontId="0" fillId="0" borderId="42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6" borderId="28" xfId="0" applyFont="1" applyFill="1" applyBorder="1" applyAlignment="1">
      <alignment horizontal="left" wrapText="1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44</xdr:row>
      <xdr:rowOff>19050</xdr:rowOff>
    </xdr:from>
    <xdr:to>
      <xdr:col>2</xdr:col>
      <xdr:colOff>1114425</xdr:colOff>
      <xdr:row>44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02982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6</xdr:row>
      <xdr:rowOff>9525</xdr:rowOff>
    </xdr:from>
    <xdr:to>
      <xdr:col>11</xdr:col>
      <xdr:colOff>9525</xdr:colOff>
      <xdr:row>10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99060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12</xdr:row>
      <xdr:rowOff>0</xdr:rowOff>
    </xdr:from>
    <xdr:to>
      <xdr:col>10</xdr:col>
      <xdr:colOff>0</xdr:colOff>
      <xdr:row>16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26695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161925</xdr:rowOff>
    </xdr:from>
    <xdr:to>
      <xdr:col>12</xdr:col>
      <xdr:colOff>571500</xdr:colOff>
      <xdr:row>22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23850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24</xdr:row>
      <xdr:rowOff>28575</xdr:rowOff>
    </xdr:from>
    <xdr:to>
      <xdr:col>9</xdr:col>
      <xdr:colOff>1438275</xdr:colOff>
      <xdr:row>28</xdr:row>
      <xdr:rowOff>19050</xdr:rowOff>
    </xdr:to>
    <xdr:sp>
      <xdr:nvSpPr>
        <xdr:cNvPr id="5" name="Rectangle 12"/>
        <xdr:cNvSpPr>
          <a:spLocks/>
        </xdr:cNvSpPr>
      </xdr:nvSpPr>
      <xdr:spPr>
        <a:xfrm>
          <a:off x="7896225" y="473392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10</xdr:col>
      <xdr:colOff>19050</xdr:colOff>
      <xdr:row>31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01027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12</xdr:col>
      <xdr:colOff>0</xdr:colOff>
      <xdr:row>41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772477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43</xdr:row>
      <xdr:rowOff>200025</xdr:rowOff>
    </xdr:from>
    <xdr:to>
      <xdr:col>12</xdr:col>
      <xdr:colOff>0</xdr:colOff>
      <xdr:row>49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00125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1" ht="12.75">
      <c r="B1" s="1" t="s">
        <v>70</v>
      </c>
    </row>
    <row r="2" spans="2:3" ht="12.75">
      <c r="B2" s="81" t="s">
        <v>74</v>
      </c>
      <c r="C2" s="52"/>
    </row>
    <row r="3" spans="2:3" ht="12.75">
      <c r="B3" s="81" t="s">
        <v>75</v>
      </c>
      <c r="C3" s="81"/>
    </row>
    <row r="4" spans="2:3" ht="12.75">
      <c r="B4" s="81" t="s">
        <v>71</v>
      </c>
      <c r="C4" s="76"/>
    </row>
    <row r="6" spans="2:9" ht="13.5" thickBot="1">
      <c r="B6" s="1" t="s">
        <v>0</v>
      </c>
      <c r="C6" s="73"/>
      <c r="I6" s="1" t="s">
        <v>72</v>
      </c>
    </row>
    <row r="7" spans="2:16" ht="25.5" customHeight="1" thickBot="1">
      <c r="B7" s="2" t="s">
        <v>1</v>
      </c>
      <c r="C7" s="3"/>
      <c r="D7" s="4"/>
      <c r="E7" s="4"/>
      <c r="F7" s="4"/>
      <c r="G7" s="4"/>
      <c r="H7" s="4"/>
      <c r="I7" s="5" t="s">
        <v>39</v>
      </c>
      <c r="J7" s="6"/>
      <c r="K7" s="7"/>
      <c r="L7" s="4"/>
      <c r="M7" s="4"/>
      <c r="N7" s="4"/>
      <c r="O7" s="4"/>
      <c r="P7" s="4"/>
    </row>
    <row r="8" spans="2:11" ht="15.75" customHeight="1">
      <c r="B8" s="8"/>
      <c r="C8" s="9" t="s">
        <v>2</v>
      </c>
      <c r="I8" s="86" t="s">
        <v>76</v>
      </c>
      <c r="J8" s="88" t="s">
        <v>3</v>
      </c>
      <c r="K8" s="90" t="s">
        <v>4</v>
      </c>
    </row>
    <row r="9" spans="2:11" ht="14.25">
      <c r="B9" s="10" t="s">
        <v>40</v>
      </c>
      <c r="C9" s="11">
        <v>4025</v>
      </c>
      <c r="I9" s="87"/>
      <c r="J9" s="89"/>
      <c r="K9" s="91"/>
    </row>
    <row r="10" spans="2:11" ht="15" thickBot="1">
      <c r="B10" s="10" t="s">
        <v>41</v>
      </c>
      <c r="C10" s="11">
        <v>8145</v>
      </c>
      <c r="I10" s="12">
        <v>600</v>
      </c>
      <c r="J10" s="13">
        <v>80</v>
      </c>
      <c r="K10" s="14">
        <v>600</v>
      </c>
    </row>
    <row r="11" spans="2:9" ht="14.25">
      <c r="B11" s="10" t="s">
        <v>42</v>
      </c>
      <c r="C11" s="11">
        <v>25421</v>
      </c>
      <c r="I11" s="83" t="s">
        <v>77</v>
      </c>
    </row>
    <row r="12" spans="2:4" ht="16.5" thickBot="1">
      <c r="B12" s="15" t="s">
        <v>43</v>
      </c>
      <c r="C12" s="16">
        <v>22879</v>
      </c>
      <c r="D12" t="s">
        <v>5</v>
      </c>
    </row>
    <row r="13" spans="2:10" ht="13.5" thickBot="1">
      <c r="B13" s="18"/>
      <c r="C13" s="18"/>
      <c r="I13" s="17" t="s">
        <v>6</v>
      </c>
      <c r="J13" s="7"/>
    </row>
    <row r="14" spans="2:10" ht="21" customHeight="1" thickBot="1">
      <c r="B14" s="2" t="s">
        <v>8</v>
      </c>
      <c r="C14" s="3"/>
      <c r="I14" s="19" t="s">
        <v>7</v>
      </c>
      <c r="J14" s="20">
        <v>0.95</v>
      </c>
    </row>
    <row r="15" spans="2:10" ht="12.75">
      <c r="B15" s="22" t="s">
        <v>63</v>
      </c>
      <c r="C15" s="23">
        <v>0.5</v>
      </c>
      <c r="D15" t="s">
        <v>10</v>
      </c>
      <c r="I15" s="21" t="s">
        <v>9</v>
      </c>
      <c r="J15" s="20">
        <v>0.9</v>
      </c>
    </row>
    <row r="16" spans="2:10" ht="16.5" thickBot="1">
      <c r="B16" s="26" t="s">
        <v>64</v>
      </c>
      <c r="C16" s="14">
        <v>280</v>
      </c>
      <c r="I16" s="24" t="s">
        <v>11</v>
      </c>
      <c r="J16" s="25">
        <v>0.85</v>
      </c>
    </row>
    <row r="17" spans="2:3" ht="13.5" thickBot="1">
      <c r="B17" s="18"/>
      <c r="C17" s="18"/>
    </row>
    <row r="18" spans="2:13" ht="30" customHeight="1" thickBot="1">
      <c r="B18" s="2" t="s">
        <v>62</v>
      </c>
      <c r="C18" s="3"/>
      <c r="I18" s="27" t="s">
        <v>44</v>
      </c>
      <c r="J18" s="28"/>
      <c r="K18" s="29"/>
      <c r="L18" s="30"/>
      <c r="M18" s="28"/>
    </row>
    <row r="19" spans="2:13" ht="14.25" customHeight="1">
      <c r="B19" s="10" t="s">
        <v>12</v>
      </c>
      <c r="C19" s="23">
        <v>0.85</v>
      </c>
      <c r="I19" s="31" t="s">
        <v>45</v>
      </c>
      <c r="J19" s="32"/>
      <c r="K19" s="31" t="s">
        <v>46</v>
      </c>
      <c r="L19" s="33"/>
      <c r="M19" s="32"/>
    </row>
    <row r="20" spans="2:13" ht="16.5" customHeight="1">
      <c r="B20" s="10" t="s">
        <v>47</v>
      </c>
      <c r="C20" s="79">
        <v>5</v>
      </c>
      <c r="I20" s="34" t="s">
        <v>13</v>
      </c>
      <c r="J20" s="23">
        <v>0.9</v>
      </c>
      <c r="K20" s="34" t="s">
        <v>14</v>
      </c>
      <c r="L20" s="18"/>
      <c r="M20" s="23">
        <v>0.15</v>
      </c>
    </row>
    <row r="21" spans="2:13" ht="14.25">
      <c r="B21" s="10" t="s">
        <v>48</v>
      </c>
      <c r="C21" s="80">
        <v>15</v>
      </c>
      <c r="I21" s="34" t="s">
        <v>15</v>
      </c>
      <c r="J21" s="23">
        <v>0.55</v>
      </c>
      <c r="K21" s="34" t="s">
        <v>16</v>
      </c>
      <c r="L21" s="18"/>
      <c r="M21" s="23">
        <v>0.3</v>
      </c>
    </row>
    <row r="22" spans="2:13" ht="13.5" thickBot="1">
      <c r="B22" s="38" t="s">
        <v>65</v>
      </c>
      <c r="C22" s="61">
        <f>(C20+C21)*C19*C9/1000</f>
        <v>68.425</v>
      </c>
      <c r="I22" s="36" t="s">
        <v>78</v>
      </c>
      <c r="J22" s="14">
        <v>1.1</v>
      </c>
      <c r="K22" s="36" t="s">
        <v>17</v>
      </c>
      <c r="L22" s="37"/>
      <c r="M22" s="14">
        <v>0.7</v>
      </c>
    </row>
    <row r="23" spans="2:14" ht="12.75">
      <c r="B23" s="39" t="s">
        <v>69</v>
      </c>
      <c r="C23" s="40"/>
      <c r="M23" s="18"/>
      <c r="N23" s="18"/>
    </row>
    <row r="24" spans="2:3" ht="13.5" thickBot="1">
      <c r="B24" s="41"/>
      <c r="C24" s="18"/>
    </row>
    <row r="25" spans="2:10" ht="37.5" customHeight="1" thickBot="1">
      <c r="B25" s="2" t="s">
        <v>61</v>
      </c>
      <c r="C25" s="3"/>
      <c r="I25" s="84" t="s">
        <v>18</v>
      </c>
      <c r="J25" s="85"/>
    </row>
    <row r="26" spans="2:10" ht="17.25" customHeight="1">
      <c r="B26" s="10" t="s">
        <v>12</v>
      </c>
      <c r="C26" s="23">
        <v>0.85</v>
      </c>
      <c r="I26" s="19" t="s">
        <v>19</v>
      </c>
      <c r="J26" s="42">
        <v>55</v>
      </c>
    </row>
    <row r="27" spans="2:15" ht="15.75" customHeight="1">
      <c r="B27" s="10" t="s">
        <v>49</v>
      </c>
      <c r="C27" s="80">
        <v>1</v>
      </c>
      <c r="H27" s="18"/>
      <c r="I27" s="21" t="s">
        <v>20</v>
      </c>
      <c r="J27" s="42">
        <v>60</v>
      </c>
      <c r="O27" s="18"/>
    </row>
    <row r="28" spans="2:10" ht="15.75" customHeight="1" thickBot="1">
      <c r="B28" s="43" t="s">
        <v>66</v>
      </c>
      <c r="C28" s="61">
        <f>C9*C26*C27/1000</f>
        <v>3.42125</v>
      </c>
      <c r="I28" s="24" t="s">
        <v>21</v>
      </c>
      <c r="J28" s="44">
        <v>88</v>
      </c>
    </row>
    <row r="29" spans="2:15" ht="16.5" customHeight="1" thickBot="1">
      <c r="B29" s="41"/>
      <c r="C29" s="18"/>
      <c r="D29" s="37"/>
      <c r="E29" s="37"/>
      <c r="F29" s="37"/>
      <c r="G29" s="37"/>
      <c r="H29" s="45"/>
      <c r="I29" s="40"/>
      <c r="J29" s="40"/>
      <c r="O29" s="45"/>
    </row>
    <row r="30" spans="2:15" ht="40.5" customHeight="1" thickBot="1">
      <c r="B30" s="2" t="s">
        <v>59</v>
      </c>
      <c r="C30" s="46"/>
      <c r="G30" s="47"/>
      <c r="H30" s="45"/>
      <c r="I30" s="84" t="s">
        <v>29</v>
      </c>
      <c r="J30" s="85"/>
      <c r="O30" s="45"/>
    </row>
    <row r="31" spans="2:15" ht="28.5" customHeight="1" thickBot="1">
      <c r="B31" s="48"/>
      <c r="C31" s="82" t="s">
        <v>76</v>
      </c>
      <c r="D31" s="49" t="s">
        <v>22</v>
      </c>
      <c r="E31" s="49" t="s">
        <v>22</v>
      </c>
      <c r="F31" s="49" t="s">
        <v>22</v>
      </c>
      <c r="G31" s="9" t="s">
        <v>23</v>
      </c>
      <c r="H31" s="45"/>
      <c r="I31" s="59" t="s">
        <v>30</v>
      </c>
      <c r="J31" s="44">
        <v>45</v>
      </c>
      <c r="O31" s="45"/>
    </row>
    <row r="32" spans="2:15" ht="17.25" customHeight="1">
      <c r="B32" s="50" t="s">
        <v>50</v>
      </c>
      <c r="C32" s="51">
        <v>411</v>
      </c>
      <c r="D32" s="51">
        <v>411</v>
      </c>
      <c r="E32" s="51">
        <v>436</v>
      </c>
      <c r="F32" s="51">
        <v>0</v>
      </c>
      <c r="G32" s="23">
        <v>266</v>
      </c>
      <c r="H32" s="45"/>
      <c r="O32" s="45"/>
    </row>
    <row r="33" spans="2:15" ht="16.5" customHeight="1">
      <c r="B33" s="34" t="s">
        <v>51</v>
      </c>
      <c r="C33" s="52">
        <v>600</v>
      </c>
      <c r="D33" s="52">
        <v>80</v>
      </c>
      <c r="E33" s="52">
        <v>80</v>
      </c>
      <c r="F33" s="52">
        <v>80</v>
      </c>
      <c r="G33" s="35">
        <v>600</v>
      </c>
      <c r="H33" s="18"/>
      <c r="O33" s="18"/>
    </row>
    <row r="34" spans="2:15" ht="15.75" customHeight="1" thickBot="1">
      <c r="B34" s="10" t="s">
        <v>27</v>
      </c>
      <c r="C34" s="53">
        <v>0.135</v>
      </c>
      <c r="D34" s="54">
        <v>0.9</v>
      </c>
      <c r="E34" s="54">
        <v>0.135</v>
      </c>
      <c r="F34" s="54">
        <v>0</v>
      </c>
      <c r="G34" s="55">
        <v>0</v>
      </c>
      <c r="H34" s="18"/>
      <c r="O34" s="18"/>
    </row>
    <row r="35" spans="2:7" ht="16.5" customHeight="1" thickBot="1">
      <c r="B35" s="10" t="s">
        <v>12</v>
      </c>
      <c r="C35" s="56">
        <v>0.85</v>
      </c>
      <c r="D35" s="57"/>
      <c r="E35" s="40"/>
      <c r="F35" s="40"/>
      <c r="G35" s="40"/>
    </row>
    <row r="36" spans="2:12" ht="33" customHeight="1" thickBot="1">
      <c r="B36" s="38" t="s">
        <v>67</v>
      </c>
      <c r="C36" s="58">
        <f>((C32*C33*C34)+(D32*D33*D34)+(E32*E33*E34)+(F32*F33*F34)+(G32*G33*G34))*C35/1000</f>
        <v>57.45303</v>
      </c>
      <c r="D36" s="34"/>
      <c r="E36" s="18"/>
      <c r="F36" s="18"/>
      <c r="G36" s="18"/>
      <c r="I36" s="84" t="s">
        <v>68</v>
      </c>
      <c r="J36" s="92"/>
      <c r="K36" s="92"/>
      <c r="L36" s="85"/>
    </row>
    <row r="37" spans="2:12" ht="15" customHeight="1">
      <c r="B37" s="39" t="s">
        <v>58</v>
      </c>
      <c r="I37" s="71"/>
      <c r="J37" s="72" t="s">
        <v>56</v>
      </c>
      <c r="K37" s="93" t="s">
        <v>57</v>
      </c>
      <c r="L37" s="94"/>
    </row>
    <row r="38" spans="2:12" ht="13.5" thickBot="1">
      <c r="B38" s="41"/>
      <c r="I38" s="19" t="s">
        <v>24</v>
      </c>
      <c r="J38" s="69">
        <v>280</v>
      </c>
      <c r="K38" s="95">
        <v>220</v>
      </c>
      <c r="L38" s="96"/>
    </row>
    <row r="39" spans="2:12" ht="36" customHeight="1" thickBot="1">
      <c r="B39" s="60" t="s">
        <v>60</v>
      </c>
      <c r="C39" s="3"/>
      <c r="I39" s="34" t="s">
        <v>25</v>
      </c>
      <c r="J39" s="53">
        <v>280</v>
      </c>
      <c r="K39" s="95">
        <v>220</v>
      </c>
      <c r="L39" s="96"/>
    </row>
    <row r="40" spans="2:12" ht="16.5" customHeight="1">
      <c r="B40" s="10" t="s">
        <v>31</v>
      </c>
      <c r="C40" s="35">
        <v>1.2</v>
      </c>
      <c r="I40" s="21" t="s">
        <v>26</v>
      </c>
      <c r="J40" s="69">
        <v>600</v>
      </c>
      <c r="K40" s="95">
        <v>480</v>
      </c>
      <c r="L40" s="96"/>
    </row>
    <row r="41" spans="2:12" ht="17.25" customHeight="1" thickBot="1">
      <c r="B41" s="10" t="s">
        <v>32</v>
      </c>
      <c r="C41" s="35">
        <v>45</v>
      </c>
      <c r="I41" s="24" t="s">
        <v>28</v>
      </c>
      <c r="J41" s="70">
        <v>2300</v>
      </c>
      <c r="K41" s="97">
        <v>1800</v>
      </c>
      <c r="L41" s="98"/>
    </row>
    <row r="42" spans="2:3" ht="15" customHeight="1">
      <c r="B42" s="10" t="s">
        <v>33</v>
      </c>
      <c r="C42" s="55">
        <v>55</v>
      </c>
    </row>
    <row r="43" spans="2:3" ht="17.25" customHeight="1" thickBot="1">
      <c r="B43" s="38" t="s">
        <v>34</v>
      </c>
      <c r="C43" s="61">
        <f>C12*C15*C40*(C42-C41)/3.6/1000</f>
        <v>38.13166666666667</v>
      </c>
    </row>
    <row r="44" ht="16.5" customHeight="1" thickBot="1">
      <c r="B44" s="41"/>
    </row>
    <row r="45" spans="2:12" ht="29.25" customHeight="1" thickBot="1">
      <c r="B45" s="2" t="s">
        <v>35</v>
      </c>
      <c r="C45" s="3"/>
      <c r="I45" s="84" t="s">
        <v>73</v>
      </c>
      <c r="J45" s="92"/>
      <c r="K45" s="92"/>
      <c r="L45" s="85"/>
    </row>
    <row r="46" spans="2:12" ht="19.5" customHeight="1">
      <c r="B46" s="62" t="s">
        <v>36</v>
      </c>
      <c r="C46" s="63">
        <f>C22+C36+C28+C43</f>
        <v>167.43094666666664</v>
      </c>
      <c r="I46" s="71"/>
      <c r="J46" s="78"/>
      <c r="K46" s="72" t="s">
        <v>56</v>
      </c>
      <c r="L46" s="74" t="s">
        <v>57</v>
      </c>
    </row>
    <row r="47" spans="2:12" ht="20.25" customHeight="1">
      <c r="B47" s="22" t="s">
        <v>52</v>
      </c>
      <c r="C47" s="64">
        <f>IF(C9=0,0,C46/C9*1000)</f>
        <v>41.59775072463767</v>
      </c>
      <c r="I47" s="19" t="s">
        <v>47</v>
      </c>
      <c r="K47" s="53">
        <v>5</v>
      </c>
      <c r="L47" s="23">
        <v>2.5</v>
      </c>
    </row>
    <row r="48" spans="2:12" ht="18.75" customHeight="1" thickBot="1">
      <c r="B48" s="26" t="s">
        <v>53</v>
      </c>
      <c r="C48" s="65">
        <f>IF(C10=0,0,C46/C10*1000)</f>
        <v>20.556285655821565</v>
      </c>
      <c r="I48" s="21" t="s">
        <v>48</v>
      </c>
      <c r="K48" s="53">
        <v>15</v>
      </c>
      <c r="L48" s="23">
        <v>5</v>
      </c>
    </row>
    <row r="49" spans="9:12" ht="16.5" customHeight="1" thickBot="1">
      <c r="I49" s="24" t="s">
        <v>49</v>
      </c>
      <c r="J49" s="77"/>
      <c r="K49" s="75">
        <v>2.5</v>
      </c>
      <c r="L49" s="14">
        <v>1</v>
      </c>
    </row>
    <row r="50" spans="2:3" ht="29.25" customHeight="1" thickBot="1">
      <c r="B50" s="2" t="s">
        <v>37</v>
      </c>
      <c r="C50" s="3"/>
    </row>
    <row r="51" spans="2:3" ht="16.5" customHeight="1">
      <c r="B51" s="62" t="s">
        <v>38</v>
      </c>
      <c r="C51" s="66">
        <f>C46*C16</f>
        <v>46880.66506666666</v>
      </c>
    </row>
    <row r="52" spans="2:3" ht="19.5" customHeight="1">
      <c r="B52" s="22" t="s">
        <v>54</v>
      </c>
      <c r="C52" s="67">
        <f>IF(C9=0,0,C51/C9)</f>
        <v>11.64737020289855</v>
      </c>
    </row>
    <row r="53" spans="2:3" ht="19.5" customHeight="1" thickBot="1">
      <c r="B53" s="26" t="s">
        <v>55</v>
      </c>
      <c r="C53" s="68">
        <f>IF(C10=0,0,C51/C10)</f>
        <v>5.755759983630038</v>
      </c>
    </row>
    <row r="54" ht="15" customHeight="1"/>
    <row r="55" ht="15.75" customHeight="1"/>
    <row r="62" ht="12.75" customHeight="1"/>
    <row r="66" ht="12.75" customHeight="1"/>
    <row r="70" ht="12.75" customHeight="1"/>
    <row r="78" ht="12.75" customHeight="1"/>
  </sheetData>
  <sheetProtection/>
  <mergeCells count="12">
    <mergeCell ref="I45:L45"/>
    <mergeCell ref="I36:L36"/>
    <mergeCell ref="K37:L37"/>
    <mergeCell ref="K38:L38"/>
    <mergeCell ref="K41:L41"/>
    <mergeCell ref="K40:L40"/>
    <mergeCell ref="K39:L39"/>
    <mergeCell ref="I30:J30"/>
    <mergeCell ref="I8:I9"/>
    <mergeCell ref="J8:J9"/>
    <mergeCell ref="K8:K9"/>
    <mergeCell ref="I25:J25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karl</cp:lastModifiedBy>
  <cp:lastPrinted>2008-05-30T09:10:02Z</cp:lastPrinted>
  <dcterms:created xsi:type="dcterms:W3CDTF">2008-03-26T10:24:09Z</dcterms:created>
  <dcterms:modified xsi:type="dcterms:W3CDTF">2008-06-05T11:27:22Z</dcterms:modified>
  <cp:category/>
  <cp:version/>
  <cp:contentType/>
  <cp:contentStatus/>
</cp:coreProperties>
</file>