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<sst xmlns="http://schemas.openxmlformats.org/spreadsheetml/2006/main" count="42" uniqueCount="42">
  <si>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</si>
  <si>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</si>
  <si>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</si>
  <si>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</si>
  <si>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</si>
  <si>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</si>
  <si>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</si>
  <si>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</si>
  <si>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</si>
  <si>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</si>
  <si>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</si>
  <si>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</si>
  <si>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</si>
  <si>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</si>
  <si>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</si>
  <si>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</si>
  <si>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</si>
  <si>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</si>
  <si>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</si>
  <si>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</si>
  <si>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</si>
  <si>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</si>
  <si>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</si>
  <si>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</si>
  <si>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</si>
  <si>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GEBÄUDEDATEN</t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</si>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</sst>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22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6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172" fontId="0" fillId="2" borderId="29" xfId="0" applyNumberForma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172" fontId="0" fillId="2" borderId="34" xfId="0" applyNumberFormat="1" applyFill="1" applyBorder="1" applyAlignment="1">
      <alignment horizontal="center"/>
    </xf>
    <xf numFmtId="3" fontId="0" fillId="2" borderId="34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2">
      <selection activeCell="H22" sqref="H22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1" ht="12.75">
      <c r="B1" s="4" t="s">
        <v>15</v>
      </c>
    </row>
    <row r="2" ht="13.5" thickBot="1"/>
    <row r="3" spans="2:3" ht="25.5" customHeight="1" thickBot="1">
      <c r="B3" s="37" t="s">
        <v>25</v>
      </c>
      <c r="C3" s="38"/>
    </row>
    <row r="4" spans="2:3" ht="15.75" customHeight="1">
      <c r="B4" s="19"/>
      <c r="C4" s="20" t="s">
        <v>8</v>
      </c>
    </row>
    <row r="5" spans="2:3" ht="14.25">
      <c r="B5" s="8" t="s">
        <v>40</v>
      </c>
      <c r="C5" s="33">
        <v>4025</v>
      </c>
    </row>
    <row r="6" spans="2:3" ht="14.25">
      <c r="B6" s="8" t="s">
        <v>39</v>
      </c>
      <c r="C6" s="33">
        <v>8145</v>
      </c>
    </row>
    <row r="7" spans="2:3" ht="14.25">
      <c r="B7" s="8" t="s">
        <v>22</v>
      </c>
      <c r="C7" s="33">
        <v>25421</v>
      </c>
    </row>
    <row r="8" spans="2:4" ht="15" thickBot="1">
      <c r="B8" s="11" t="s">
        <v>21</v>
      </c>
      <c r="C8" s="34">
        <v>22879</v>
      </c>
      <c r="D8" t="s">
        <v>41</v>
      </c>
    </row>
    <row r="9" spans="2:3" ht="13.5" thickBot="1">
      <c r="B9" s="2"/>
      <c r="C9" s="2"/>
    </row>
    <row r="10" spans="2:3" ht="21" customHeight="1" thickBot="1">
      <c r="B10" s="37" t="s">
        <v>31</v>
      </c>
      <c r="C10" s="38"/>
    </row>
    <row r="11" spans="2:3" ht="15.75">
      <c r="B11" s="5" t="s">
        <v>9</v>
      </c>
      <c r="C11" s="35">
        <v>21</v>
      </c>
    </row>
    <row r="12" spans="2:3" ht="15.75">
      <c r="B12" s="7" t="s">
        <v>10</v>
      </c>
      <c r="C12" s="44">
        <v>-3</v>
      </c>
    </row>
    <row r="13" spans="2:3" ht="13.5" thickBot="1">
      <c r="B13" s="6" t="s">
        <v>14</v>
      </c>
      <c r="C13" s="36">
        <v>1260</v>
      </c>
    </row>
    <row r="14" spans="2:3" ht="13.5" thickBot="1">
      <c r="B14" s="2"/>
      <c r="C14" s="2"/>
    </row>
    <row r="15" spans="2:6" ht="23.25" customHeight="1" thickBot="1">
      <c r="B15" s="37" t="s">
        <v>26</v>
      </c>
      <c r="C15" s="39"/>
      <c r="D15" s="39"/>
      <c r="E15" s="39"/>
      <c r="F15" s="38"/>
    </row>
    <row r="16" spans="2:6" ht="16.5" customHeight="1">
      <c r="B16" s="19"/>
      <c r="C16" s="21" t="s">
        <v>24</v>
      </c>
      <c r="D16" s="22" t="s">
        <v>4</v>
      </c>
      <c r="E16" s="22" t="s">
        <v>5</v>
      </c>
      <c r="F16" s="23" t="s">
        <v>6</v>
      </c>
    </row>
    <row r="17" spans="2:6" ht="12.75">
      <c r="B17" s="8" t="s">
        <v>0</v>
      </c>
      <c r="C17" s="15">
        <v>2042</v>
      </c>
      <c r="D17" s="15">
        <v>0.3</v>
      </c>
      <c r="E17" s="15">
        <v>1</v>
      </c>
      <c r="F17" s="26">
        <f>C17*D17*E17</f>
        <v>612.6</v>
      </c>
    </row>
    <row r="18" spans="2:6" ht="12.75">
      <c r="B18" s="8" t="s">
        <v>1</v>
      </c>
      <c r="C18" s="15">
        <v>1524</v>
      </c>
      <c r="D18" s="15">
        <v>1.3</v>
      </c>
      <c r="E18" s="15">
        <v>1</v>
      </c>
      <c r="F18" s="26">
        <f>C18*D18*E18</f>
        <v>1981.2</v>
      </c>
    </row>
    <row r="19" spans="2:6" ht="12.75">
      <c r="B19" s="8" t="s">
        <v>2</v>
      </c>
      <c r="C19" s="15">
        <v>495</v>
      </c>
      <c r="D19" s="15">
        <v>0.2</v>
      </c>
      <c r="E19" s="15">
        <v>1</v>
      </c>
      <c r="F19" s="26">
        <f>C19*D19*E19</f>
        <v>99</v>
      </c>
    </row>
    <row r="20" spans="2:6" ht="12.75">
      <c r="B20" s="9" t="s">
        <v>3</v>
      </c>
      <c r="C20" s="15">
        <v>761</v>
      </c>
      <c r="D20" s="15">
        <v>0.2</v>
      </c>
      <c r="E20" s="15">
        <v>0.5</v>
      </c>
      <c r="F20" s="26">
        <f>C20*D20*E20</f>
        <v>76.10000000000001</v>
      </c>
    </row>
    <row r="21" spans="2:8" ht="16.5" thickBot="1">
      <c r="B21" s="10" t="s">
        <v>20</v>
      </c>
      <c r="C21" s="25">
        <f>F17+F18+F19+F20</f>
        <v>2768.9</v>
      </c>
      <c r="D21" s="13"/>
      <c r="E21" s="13"/>
      <c r="F21" s="14"/>
      <c r="H21">
        <f>SUM(C17:C20)</f>
        <v>4822</v>
      </c>
    </row>
    <row r="22" ht="13.5" thickBot="1"/>
    <row r="23" spans="2:3" ht="20.25" customHeight="1" thickBot="1">
      <c r="B23" s="37" t="s">
        <v>27</v>
      </c>
      <c r="C23" s="38"/>
    </row>
    <row r="24" spans="2:3" ht="15.75" customHeight="1">
      <c r="B24" s="19"/>
      <c r="C24" s="24" t="s">
        <v>7</v>
      </c>
    </row>
    <row r="25" spans="2:3" ht="12.75">
      <c r="B25" s="18" t="s">
        <v>12</v>
      </c>
      <c r="C25" s="17">
        <v>1</v>
      </c>
    </row>
    <row r="26" spans="2:3" ht="12.75">
      <c r="B26" s="1" t="s">
        <v>13</v>
      </c>
      <c r="C26" s="17">
        <v>1.2</v>
      </c>
    </row>
    <row r="27" spans="2:4" ht="12.75">
      <c r="B27" s="8" t="s">
        <v>11</v>
      </c>
      <c r="C27" s="16">
        <v>0.5</v>
      </c>
      <c r="D27" t="s">
        <v>32</v>
      </c>
    </row>
    <row r="28" spans="2:3" ht="16.5" thickBot="1">
      <c r="B28" s="10" t="s">
        <v>36</v>
      </c>
      <c r="C28" s="27">
        <f>C25*C26/3.6*C27*C8</f>
        <v>3813.1666666666665</v>
      </c>
    </row>
    <row r="29" ht="13.5" thickBot="1"/>
    <row r="30" spans="2:3" ht="21" customHeight="1" thickBot="1">
      <c r="B30" s="37" t="s">
        <v>28</v>
      </c>
      <c r="C30" s="38"/>
    </row>
    <row r="31" spans="2:3" ht="12.75">
      <c r="B31" s="12" t="s">
        <v>18</v>
      </c>
      <c r="C31" s="28">
        <f>(C21+C28)*1.1*(C11-C12)/1000</f>
        <v>173.76656</v>
      </c>
    </row>
    <row r="32" spans="2:3" ht="15.75">
      <c r="B32" s="7" t="s">
        <v>33</v>
      </c>
      <c r="C32" s="42">
        <f>IF(C5=0,0,C31/C5*1000)</f>
        <v>43.17181614906832</v>
      </c>
    </row>
    <row r="33" spans="2:3" ht="16.5" thickBot="1">
      <c r="B33" s="6" t="s">
        <v>37</v>
      </c>
      <c r="C33" s="29">
        <f>IF(C6=0,0,C31/C6*1000)</f>
        <v>21.334138735420506</v>
      </c>
    </row>
    <row r="34" ht="13.5" thickBot="1"/>
    <row r="35" spans="2:3" ht="22.5" customHeight="1" thickBot="1">
      <c r="B35" s="37" t="s">
        <v>29</v>
      </c>
      <c r="C35" s="38"/>
    </row>
    <row r="36" spans="2:3" ht="12.75">
      <c r="B36" s="12" t="s">
        <v>19</v>
      </c>
      <c r="C36" s="28">
        <f>C31*C13</f>
        <v>218945.8656</v>
      </c>
    </row>
    <row r="37" spans="2:3" ht="15.75">
      <c r="B37" s="7" t="s">
        <v>34</v>
      </c>
      <c r="C37" s="43">
        <f>IF(C5=0,0,C36/C5)</f>
        <v>54.396488347826086</v>
      </c>
    </row>
    <row r="38" spans="2:3" ht="16.5" thickBot="1">
      <c r="B38" s="6" t="s">
        <v>38</v>
      </c>
      <c r="C38" s="30">
        <f>IF(C6=0,0,C36/C6)</f>
        <v>26.881014806629832</v>
      </c>
    </row>
    <row r="39" ht="13.5" thickBot="1"/>
    <row r="40" spans="2:3" ht="21" customHeight="1">
      <c r="B40" s="40" t="s">
        <v>30</v>
      </c>
      <c r="C40" s="41"/>
    </row>
    <row r="41" spans="2:3" ht="12.75">
      <c r="B41" s="1" t="s">
        <v>35</v>
      </c>
      <c r="C41" s="31">
        <f>IF(C6=0,0,C5/C6)</f>
        <v>0.4941682013505218</v>
      </c>
    </row>
    <row r="42" spans="2:3" ht="12.75">
      <c r="B42" s="1" t="s">
        <v>17</v>
      </c>
      <c r="C42" s="31">
        <f>IF(C7=0,0,(C17+C18+C19+C20)/C7)</f>
        <v>0.18968569293104126</v>
      </c>
    </row>
    <row r="43" spans="2:3" ht="12.75">
      <c r="B43" s="1" t="s">
        <v>16</v>
      </c>
      <c r="C43" s="31">
        <f>IF((F17+F19+F20)=0,0,F18/(F17+F19+F20))</f>
        <v>2.5151707502856415</v>
      </c>
    </row>
    <row r="44" spans="2:3" ht="13.5" thickBot="1">
      <c r="B44" s="3" t="s">
        <v>23</v>
      </c>
      <c r="C44" s="32">
        <f>IF(C28=0,0,C21/C28)</f>
        <v>0.7261418768302811</v>
      </c>
    </row>
  </sheetData>
  <sheetProtection/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75" r:id="rId6"/>
  <legacyDrawing r:id="rId5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2008-04-22T15:56:34Z</cp:lastPrinted>
  <dcterms:created xsi:type="dcterms:W3CDTF">2008-03-11T16:45:34Z</dcterms:created>
  <dcterms:modified xsi:type="dcterms:W3CDTF">2008-06-05T12:33:23Z</dcterms:modified>
  <cp:category/>
  <cp:version/>
  <cp:contentType/>
  <cp:contentStatus/>
</cp:coreProperties>
</file>