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<sst xmlns="http://schemas.openxmlformats.org/spreadsheetml/2006/main" count="81" uniqueCount="81">
  <si>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</si>
  <si>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</si>
  <si>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</si>
  <si>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</si>
  <si>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</si>
  <si>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</si>
  <si>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</si>
  <si>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</si>
  <si>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</si>
  <si>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</si>
  <si>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</si>
  <si>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</si>
  <si>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</si>
  <si>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</si>
  <si>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</si>
  <si>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die BGF in [kWh/m²]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</si>
  <si>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</si>
  <si>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</si>
  <si>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</si>
  <si>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</si>
  <si>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</si>
  <si>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</si>
  <si>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</si>
  <si>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</si>
  <si>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</si>
  <si>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</si>
  <si>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</si>
  <si>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</si>
  <si>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</si>
  <si>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</si>
  <si>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</si>
  <si>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</si>
  <si>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</si>
  <si>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</si>
  <si>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</si>
  <si>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</si>
  <si>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</si>
  <si>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</si>
  <si>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</si>
  <si>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</si>
  <si>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</si>
  <si>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</si>
  <si>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</si>
  <si>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</si>
  <si>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</si>
  <si>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</si>
  <si>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</si>
  <si>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</si>
  <si>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</si>
  <si>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</si>
  <si>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</si>
  <si>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</si>
  <si>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</si>
  <si>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</si>
  <si>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</si>
  <si>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(Stahlbeton)</t>
  </si>
  <si>
    <t>Stahlbeton</t>
  </si>
  <si>
    <t>Glasflächen</t>
  </si>
  <si>
    <t>Ziegel</t>
  </si>
  <si>
    <t>Isolierung</t>
  </si>
  <si>
    <t>Kalkstein</t>
  </si>
  <si>
    <t>Holzbau (Stützen und Decken)</t>
  </si>
  <si>
    <t>Glas</t>
  </si>
  <si>
    <t>Stahl</t>
  </si>
  <si>
    <t>Aluminium</t>
  </si>
  <si>
    <t>Kupfer</t>
  </si>
  <si>
    <t>PVC</t>
  </si>
  <si>
    <t>Gipskartonplatten</t>
  </si>
  <si>
    <t>Polyurethan</t>
  </si>
  <si>
    <t>Betonhohlblockstein</t>
  </si>
  <si>
    <t>Massiv Lehmsteine</t>
  </si>
  <si>
    <t>Steinwolle</t>
  </si>
  <si>
    <t>Polystyrol</t>
  </si>
  <si>
    <t>Holz</t>
  </si>
  <si>
    <t>Mineralwolle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</si>
  <si>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</si>
  <si>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</si>
  <si>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</si>
  <si>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</si>
  <si>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</si>
  <si>
    <t>Stahlbau (Fachwerkstruktur und Wassertank)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</si>
</sst>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name val="Arial"/>
      <family val="5"/>
    </font>
    <font>
      <sz val="14.5"/>
      <name val="Arial"/>
      <family val="5"/>
    </font>
    <font>
      <b/>
      <sz val="11.5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4" borderId="8" xfId="0" applyNumberFormat="1" applyFill="1" applyBorder="1" applyAlignment="1">
      <alignment horizontal="center"/>
    </xf>
    <xf numFmtId="0" fontId="0" fillId="0" borderId="9" xfId="0" applyFont="1" applyBorder="1" applyAlignment="1">
      <alignment/>
    </xf>
    <xf numFmtId="3" fontId="0" fillId="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3" fontId="0" fillId="4" borderId="15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3" fontId="1" fillId="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1" fillId="0" borderId="9" xfId="0" applyFont="1" applyBorder="1" applyAlignment="1">
      <alignment/>
    </xf>
    <xf numFmtId="4" fontId="1" fillId="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9" fontId="0" fillId="4" borderId="15" xfId="17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1" fillId="3" borderId="8" xfId="17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4" borderId="22" xfId="0" applyFill="1" applyBorder="1" applyAlignment="1">
      <alignment/>
    </xf>
    <xf numFmtId="3" fontId="0" fillId="4" borderId="23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10" fontId="1" fillId="3" borderId="18" xfId="17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/>
    </xf>
    <xf numFmtId="3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3" fontId="1" fillId="3" borderId="21" xfId="0" applyNumberFormat="1" applyFont="1" applyFill="1" applyBorder="1" applyAlignment="1">
      <alignment horizontal="center"/>
    </xf>
    <xf numFmtId="10" fontId="1" fillId="3" borderId="6" xfId="17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3" fontId="1" fillId="3" borderId="24" xfId="0" applyNumberFormat="1" applyFont="1" applyFill="1" applyBorder="1" applyAlignment="1">
      <alignment horizontal="center"/>
    </xf>
    <xf numFmtId="10" fontId="1" fillId="3" borderId="25" xfId="17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4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0.03237806558280518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0.06070887296775971</c:v>
                </c:pt>
              </c:numCache>
            </c:numRef>
          </c:val>
        </c:ser>
        <c:ser>
          <c:idx val="2"/>
          <c:order val="2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0.0037504592633415997</c:v>
                </c:pt>
              </c:numCache>
            </c:numRef>
          </c:val>
        </c:ser>
        <c:ser>
          <c:idx val="3"/>
          <c:order val="3"/>
          <c:tx>
            <c:strRef>
              <c:f>Herstellungsenergie!$B$42</c:f>
              <c:strCache>
                <c:ptCount val="1"/>
                <c:pt idx="0">
                  <c:v>Holzbau (Stützen und Decken)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0.02738702121796638</c:v>
                </c:pt>
              </c:numCache>
            </c:numRef>
          </c:val>
        </c:ser>
        <c:ser>
          <c:idx val="4"/>
          <c:order val="4"/>
          <c:tx>
            <c:strRef>
              <c:f>Herstellungsenergie!$B$43</c:f>
              <c:strCache>
                <c:ptCount val="1"/>
                <c:pt idx="0">
                  <c:v>Stahlbau (Fachwerkstruktur und Wassertank)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0.15002602492269065</c:v>
                </c:pt>
              </c:numCache>
            </c:numRef>
          </c:val>
        </c:ser>
        <c:ser>
          <c:idx val="5"/>
          <c:order val="5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0.42574955604543646</c:v>
                </c:pt>
              </c:numCache>
            </c:numRef>
          </c:val>
        </c:ser>
        <c:ser>
          <c:idx val="17"/>
          <c:order val="17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1845330"/>
        <c:axId val="16607971"/>
      </c:barChart>
      <c:catAx>
        <c:axId val="1845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6607971"/>
        <c:crossesAt val="0"/>
        <c:auto val="1"/>
        <c:lblOffset val="100"/>
        <c:noMultiLvlLbl val="0"/>
      </c:catAx>
      <c:valAx>
        <c:axId val="1660797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33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152400</xdr:rowOff>
    </xdr:from>
    <xdr:to>
      <xdr:col>9</xdr:col>
      <xdr:colOff>9525</xdr:colOff>
      <xdr:row>21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429500" y="303847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54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96075"/>
          <a:ext cx="2914650" cy="30765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219700"/>
          <a:ext cx="2057400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11</xdr:col>
      <xdr:colOff>152400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04800" y="190500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9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4.25">
      <c r="B12" s="13" t="s">
        <v>8</v>
      </c>
      <c r="C12" s="14">
        <v>11120</v>
      </c>
    </row>
    <row r="13" spans="2:3" ht="14.25">
      <c r="B13" s="13" t="s">
        <v>9</v>
      </c>
      <c r="C13" s="14">
        <v>11970</v>
      </c>
    </row>
    <row r="14" spans="2:3" ht="14.25">
      <c r="B14" s="13" t="s">
        <v>10</v>
      </c>
      <c r="C14" s="14">
        <v>85500</v>
      </c>
    </row>
    <row r="15" spans="2:6" ht="15.75">
      <c r="B15" s="15" t="s">
        <v>11</v>
      </c>
      <c r="C15" s="16">
        <f>C14*0.9</f>
        <v>76950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5.5">
      <c r="B19" s="13" t="s">
        <v>16</v>
      </c>
      <c r="C19" s="14">
        <f>1762.5*0.3</f>
        <v>528.75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1321875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4.25">
      <c r="B22" s="31" t="s">
        <v>25</v>
      </c>
      <c r="C22" s="32">
        <f>IF(C14=0,0,C21/C14)</f>
        <v>15.460526315789474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25">
        <v>11925</v>
      </c>
      <c r="D23" s="37" t="s">
        <v>29</v>
      </c>
    </row>
    <row r="24" spans="2:4" ht="12.75">
      <c r="B24" s="31" t="s">
        <v>30</v>
      </c>
      <c r="C24" s="38">
        <f>IF(C14=0,0,C23/C14)</f>
        <v>0.1394736842105263</v>
      </c>
      <c r="D24" s="33" t="s">
        <v>31</v>
      </c>
    </row>
    <row r="25" spans="2:4" ht="15.75">
      <c r="B25" s="13" t="s">
        <v>32</v>
      </c>
      <c r="C25" s="39">
        <v>3525</v>
      </c>
      <c r="D25" s="37"/>
    </row>
    <row r="26" spans="2:4" ht="14.25">
      <c r="B26" s="40" t="s">
        <v>33</v>
      </c>
      <c r="C26" s="41">
        <f>IF(C12=0,0,C25/C12)</f>
        <v>0.31699640287769787</v>
      </c>
      <c r="D26" s="33" t="s">
        <v>34</v>
      </c>
    </row>
    <row r="27" spans="2:4" ht="12.75">
      <c r="B27" s="42"/>
      <c r="C27" s="43"/>
      <c r="D27" s="44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5"/>
      <c r="I29" s="45"/>
    </row>
    <row r="30" spans="2:9" ht="12.75">
      <c r="B30" s="13" t="s">
        <v>37</v>
      </c>
      <c r="C30" s="14">
        <v>1528</v>
      </c>
      <c r="F30" s="22"/>
      <c r="G30" s="24" t="s">
        <v>38</v>
      </c>
      <c r="H30" s="46"/>
      <c r="I30" s="46"/>
    </row>
    <row r="31" spans="2:9" ht="14.25">
      <c r="B31" s="31" t="s">
        <v>39</v>
      </c>
      <c r="C31" s="32">
        <f>C30*C13/1000</f>
        <v>18290.16</v>
      </c>
      <c r="D31" s="47"/>
      <c r="F31" s="26" t="s">
        <v>40</v>
      </c>
      <c r="G31" s="28">
        <v>15</v>
      </c>
      <c r="H31" s="48"/>
      <c r="I31" s="48"/>
    </row>
    <row r="32" spans="2:9" ht="12.75">
      <c r="B32" s="13" t="s">
        <v>41</v>
      </c>
      <c r="C32" s="49">
        <v>0.3</v>
      </c>
      <c r="F32" s="34" t="s">
        <v>42</v>
      </c>
      <c r="G32" s="36">
        <v>30</v>
      </c>
      <c r="H32" s="48"/>
      <c r="I32" s="48"/>
    </row>
    <row r="33" spans="2:9" ht="12.75">
      <c r="B33" s="31" t="s">
        <v>43</v>
      </c>
      <c r="C33" s="32">
        <f>C31/(1-C32)</f>
        <v>26128.800000000003</v>
      </c>
      <c r="F33" s="50"/>
      <c r="G33" s="51"/>
      <c r="H33" s="51"/>
      <c r="I33" s="51"/>
    </row>
    <row r="34" spans="2:3" ht="12.75">
      <c r="B34" s="13" t="s">
        <v>44</v>
      </c>
      <c r="C34" s="52">
        <v>30</v>
      </c>
    </row>
    <row r="35" spans="2:5" ht="12.75">
      <c r="B35" s="40" t="s">
        <v>45</v>
      </c>
      <c r="C35" s="53">
        <f>C33/C34</f>
        <v>870.9600000000002</v>
      </c>
      <c r="E35" s="47"/>
    </row>
    <row r="36" spans="2:3" ht="12.75">
      <c r="B36" s="17"/>
      <c r="C36" s="54"/>
    </row>
    <row r="37" spans="2:10" ht="12.75">
      <c r="B37" s="55" t="s">
        <v>46</v>
      </c>
      <c r="C37" s="56"/>
      <c r="D37" s="56"/>
      <c r="E37" s="56"/>
      <c r="F37" s="57"/>
      <c r="H37" s="58" t="s">
        <v>47</v>
      </c>
      <c r="I37" s="59"/>
      <c r="J37" s="60"/>
    </row>
    <row r="38" spans="2:10" ht="12.75">
      <c r="B38" s="11" t="s">
        <v>48</v>
      </c>
      <c r="C38" s="61" t="s">
        <v>49</v>
      </c>
      <c r="D38" s="61" t="s">
        <v>50</v>
      </c>
      <c r="E38" s="61" t="s">
        <v>51</v>
      </c>
      <c r="F38" s="12" t="s">
        <v>52</v>
      </c>
      <c r="H38" s="62"/>
      <c r="I38" s="63" t="s">
        <v>53</v>
      </c>
      <c r="J38" s="64" t="s">
        <v>54</v>
      </c>
    </row>
    <row r="39" spans="2:10" ht="12.75">
      <c r="B39" s="65" t="s">
        <v>55</v>
      </c>
      <c r="C39" s="66">
        <f>1762.5*0.3</f>
        <v>528.75</v>
      </c>
      <c r="D39" s="66">
        <v>1600</v>
      </c>
      <c r="E39" s="67">
        <f>C39*D39*0.001</f>
        <v>846</v>
      </c>
      <c r="F39" s="68">
        <f aca="true" t="shared" si="0" ref="F39:F58">IF($E$58=0,0,E39/$E$58)</f>
        <v>0.03237806558280518</v>
      </c>
      <c r="H39" s="69" t="s">
        <v>56</v>
      </c>
      <c r="I39" s="70">
        <v>2500</v>
      </c>
      <c r="J39" s="71">
        <v>1600</v>
      </c>
    </row>
    <row r="40" spans="2:10" ht="12.75">
      <c r="B40" s="65" t="s">
        <v>57</v>
      </c>
      <c r="C40" s="66">
        <f>3525*0.03</f>
        <v>105.75</v>
      </c>
      <c r="D40" s="66">
        <v>15000</v>
      </c>
      <c r="E40" s="67">
        <f>C40*D40*0.001</f>
        <v>1586.25</v>
      </c>
      <c r="F40" s="68">
        <f t="shared" si="0"/>
        <v>0.06070887296775971</v>
      </c>
      <c r="H40" s="69" t="s">
        <v>58</v>
      </c>
      <c r="I40" s="70">
        <v>1400</v>
      </c>
      <c r="J40" s="71">
        <v>900</v>
      </c>
    </row>
    <row r="41" spans="2:10" ht="12.75">
      <c r="B41" s="65" t="s">
        <v>59</v>
      </c>
      <c r="C41" s="66">
        <f>1762.5*0.08</f>
        <v>141</v>
      </c>
      <c r="D41" s="66">
        <v>695</v>
      </c>
      <c r="E41" s="67">
        <f>C41*D41*0.001</f>
        <v>97.995</v>
      </c>
      <c r="F41" s="68">
        <f t="shared" si="0"/>
        <v>0.0037504592633415997</v>
      </c>
      <c r="H41" s="69" t="s">
        <v>60</v>
      </c>
      <c r="I41" s="70">
        <v>1400</v>
      </c>
      <c r="J41" s="71">
        <v>500</v>
      </c>
    </row>
    <row r="42" spans="2:10" ht="12.75">
      <c r="B42" s="65" t="s">
        <v>61</v>
      </c>
      <c r="C42" s="66">
        <f>(64*15*0.2*0.2)+(7695*0.15)</f>
        <v>1192.65</v>
      </c>
      <c r="D42" s="66">
        <v>600</v>
      </c>
      <c r="E42" s="67">
        <f>C42*D42*0.001</f>
        <v>715.59</v>
      </c>
      <c r="F42" s="68">
        <f t="shared" si="0"/>
        <v>0.02738702121796638</v>
      </c>
      <c r="H42" s="69" t="s">
        <v>62</v>
      </c>
      <c r="I42" s="70">
        <v>2500</v>
      </c>
      <c r="J42" s="71">
        <v>15000</v>
      </c>
    </row>
    <row r="43" spans="2:10" ht="12.75">
      <c r="B43" s="98" t="s">
        <v>80</v>
      </c>
      <c r="C43" s="66">
        <f>(0.004*45*100*2)+(2000*0.01)</f>
        <v>56</v>
      </c>
      <c r="D43" s="66">
        <v>70000</v>
      </c>
      <c r="E43" s="67">
        <f aca="true" t="shared" si="1" ref="E43:E52">C43*D43*0.001</f>
        <v>3920</v>
      </c>
      <c r="F43" s="68">
        <f t="shared" si="0"/>
        <v>0.15002602492269065</v>
      </c>
      <c r="H43" s="69" t="s">
        <v>63</v>
      </c>
      <c r="I43" s="70">
        <v>7800</v>
      </c>
      <c r="J43" s="71">
        <v>70000</v>
      </c>
    </row>
    <row r="44" spans="2:10" ht="12.75">
      <c r="B44" s="65"/>
      <c r="C44" s="66"/>
      <c r="D44" s="66"/>
      <c r="E44" s="67">
        <f t="shared" si="1"/>
        <v>0</v>
      </c>
      <c r="F44" s="68">
        <f t="shared" si="0"/>
        <v>0</v>
      </c>
      <c r="H44" s="69" t="s">
        <v>64</v>
      </c>
      <c r="I44" s="70">
        <v>2700</v>
      </c>
      <c r="J44" s="71">
        <v>200000</v>
      </c>
    </row>
    <row r="45" spans="2:10" ht="12.75">
      <c r="B45" s="65"/>
      <c r="C45" s="66"/>
      <c r="D45" s="66"/>
      <c r="E45" s="67">
        <f t="shared" si="1"/>
        <v>0</v>
      </c>
      <c r="F45" s="68">
        <f t="shared" si="0"/>
        <v>0</v>
      </c>
      <c r="H45" s="69" t="s">
        <v>65</v>
      </c>
      <c r="I45" s="70">
        <v>8920</v>
      </c>
      <c r="J45" s="71">
        <v>130000</v>
      </c>
    </row>
    <row r="46" spans="2:10" ht="12.75">
      <c r="B46" s="65"/>
      <c r="C46" s="66"/>
      <c r="D46" s="66"/>
      <c r="E46" s="67">
        <f t="shared" si="1"/>
        <v>0</v>
      </c>
      <c r="F46" s="68">
        <f t="shared" si="0"/>
        <v>0</v>
      </c>
      <c r="H46" s="69" t="s">
        <v>66</v>
      </c>
      <c r="I46" s="70">
        <v>1500</v>
      </c>
      <c r="J46" s="71">
        <v>16000</v>
      </c>
    </row>
    <row r="47" spans="2:10" ht="12.75">
      <c r="B47" s="65"/>
      <c r="C47" s="66"/>
      <c r="D47" s="66"/>
      <c r="E47" s="67">
        <f t="shared" si="1"/>
        <v>0</v>
      </c>
      <c r="F47" s="68">
        <f t="shared" si="0"/>
        <v>0</v>
      </c>
      <c r="H47" s="69" t="s">
        <v>67</v>
      </c>
      <c r="I47" s="70">
        <v>900</v>
      </c>
      <c r="J47" s="71">
        <v>1000</v>
      </c>
    </row>
    <row r="48" spans="2:10" ht="12.75">
      <c r="B48" s="65"/>
      <c r="C48" s="66"/>
      <c r="D48" s="66"/>
      <c r="E48" s="67">
        <f t="shared" si="1"/>
        <v>0</v>
      </c>
      <c r="F48" s="68">
        <f t="shared" si="0"/>
        <v>0</v>
      </c>
      <c r="H48" s="69" t="s">
        <v>68</v>
      </c>
      <c r="I48" s="70">
        <v>20</v>
      </c>
      <c r="J48" s="71">
        <v>1100</v>
      </c>
    </row>
    <row r="49" spans="2:10" ht="12.75">
      <c r="B49" s="65"/>
      <c r="C49" s="66"/>
      <c r="D49" s="66"/>
      <c r="E49" s="67">
        <f t="shared" si="1"/>
        <v>0</v>
      </c>
      <c r="F49" s="68">
        <f t="shared" si="0"/>
        <v>0</v>
      </c>
      <c r="H49" s="69" t="s">
        <v>69</v>
      </c>
      <c r="I49" s="70">
        <v>1400</v>
      </c>
      <c r="J49" s="71">
        <v>275</v>
      </c>
    </row>
    <row r="50" spans="2:10" ht="12.75">
      <c r="B50" s="65"/>
      <c r="C50" s="66"/>
      <c r="D50" s="66"/>
      <c r="E50" s="67">
        <f t="shared" si="1"/>
        <v>0</v>
      </c>
      <c r="F50" s="68">
        <f t="shared" si="0"/>
        <v>0</v>
      </c>
      <c r="H50" s="69" t="s">
        <v>70</v>
      </c>
      <c r="I50" s="70">
        <v>1800</v>
      </c>
      <c r="J50" s="71">
        <v>15</v>
      </c>
    </row>
    <row r="51" spans="2:10" ht="12.75">
      <c r="B51" s="65"/>
      <c r="C51" s="66"/>
      <c r="D51" s="66"/>
      <c r="E51" s="67">
        <f t="shared" si="1"/>
        <v>0</v>
      </c>
      <c r="F51" s="68">
        <f t="shared" si="0"/>
        <v>0</v>
      </c>
      <c r="H51" s="69" t="s">
        <v>71</v>
      </c>
      <c r="I51" s="70">
        <v>80</v>
      </c>
      <c r="J51" s="71">
        <v>500</v>
      </c>
    </row>
    <row r="52" spans="2:10" ht="12.75">
      <c r="B52" s="65"/>
      <c r="C52" s="66"/>
      <c r="D52" s="66"/>
      <c r="E52" s="67">
        <f t="shared" si="1"/>
        <v>0</v>
      </c>
      <c r="F52" s="68">
        <f t="shared" si="0"/>
        <v>0</v>
      </c>
      <c r="H52" s="69" t="s">
        <v>72</v>
      </c>
      <c r="I52" s="70">
        <v>30</v>
      </c>
      <c r="J52" s="71">
        <v>695</v>
      </c>
    </row>
    <row r="53" spans="2:10" ht="12.75">
      <c r="B53" s="65"/>
      <c r="C53" s="66"/>
      <c r="D53" s="66"/>
      <c r="E53" s="67">
        <f>C53*D53*0.001</f>
        <v>0</v>
      </c>
      <c r="F53" s="68">
        <f t="shared" si="0"/>
        <v>0</v>
      </c>
      <c r="H53" s="69" t="s">
        <v>73</v>
      </c>
      <c r="I53" s="70">
        <v>600</v>
      </c>
      <c r="J53" s="71">
        <v>470</v>
      </c>
    </row>
    <row r="54" spans="2:10" ht="12.75">
      <c r="B54" s="72"/>
      <c r="C54" s="73"/>
      <c r="D54" s="73"/>
      <c r="E54" s="74">
        <f>C54*D54*0.001</f>
        <v>0</v>
      </c>
      <c r="F54" s="75">
        <f t="shared" si="0"/>
        <v>0</v>
      </c>
      <c r="H54" s="69" t="s">
        <v>74</v>
      </c>
      <c r="I54" s="70">
        <v>80</v>
      </c>
      <c r="J54" s="71">
        <v>250</v>
      </c>
    </row>
    <row r="55" spans="2:10" ht="12.75">
      <c r="B55" s="76" t="s">
        <v>75</v>
      </c>
      <c r="C55" s="77"/>
      <c r="D55" s="78"/>
      <c r="E55" s="79">
        <f>SUM(E39:E54)</f>
        <v>7165.835</v>
      </c>
      <c r="F55" s="80">
        <f t="shared" si="0"/>
        <v>0.2742504439545635</v>
      </c>
      <c r="H55" s="81" t="s">
        <v>76</v>
      </c>
      <c r="I55" s="82">
        <v>600</v>
      </c>
      <c r="J55" s="83">
        <v>600</v>
      </c>
    </row>
    <row r="56" spans="2:6" ht="12.75">
      <c r="B56" s="84" t="s">
        <v>77</v>
      </c>
      <c r="C56" s="85"/>
      <c r="D56" s="2"/>
      <c r="E56" s="86">
        <f>C31-E55</f>
        <v>11124.325</v>
      </c>
      <c r="F56" s="68">
        <f t="shared" si="0"/>
        <v>0.42574955604543646</v>
      </c>
    </row>
    <row r="57" spans="2:6" ht="12.75">
      <c r="B57" s="84" t="s">
        <v>78</v>
      </c>
      <c r="C57" s="85"/>
      <c r="D57" s="2"/>
      <c r="E57" s="86">
        <f>C33*C32</f>
        <v>7838.64</v>
      </c>
      <c r="F57" s="68">
        <f t="shared" si="0"/>
        <v>0.3</v>
      </c>
    </row>
    <row r="58" spans="2:6" ht="12.75">
      <c r="B58" s="87" t="s">
        <v>79</v>
      </c>
      <c r="C58" s="88"/>
      <c r="D58" s="89"/>
      <c r="E58" s="90">
        <f>C33</f>
        <v>26128.800000000003</v>
      </c>
      <c r="F58" s="91">
        <f t="shared" si="0"/>
        <v>1</v>
      </c>
    </row>
    <row r="60" ht="11.25" customHeight="1"/>
    <row r="63" spans="2:7" ht="12.75">
      <c r="B63" s="45"/>
      <c r="C63" s="10"/>
      <c r="D63" s="10"/>
      <c r="E63" s="10"/>
      <c r="F63" s="10"/>
      <c r="G63" s="10"/>
    </row>
    <row r="64" spans="2:7" ht="12.75">
      <c r="B64" s="10"/>
      <c r="C64" s="48"/>
      <c r="D64" s="10"/>
      <c r="E64" s="10"/>
      <c r="F64" s="10"/>
      <c r="G64" s="10"/>
    </row>
    <row r="65" spans="2:7" ht="12.75" customHeight="1">
      <c r="B65" s="10"/>
      <c r="C65" s="92"/>
      <c r="D65" s="10"/>
      <c r="E65" s="10"/>
      <c r="F65" s="10"/>
      <c r="G65" s="10"/>
    </row>
    <row r="66" spans="2:7" ht="12.75">
      <c r="B66" s="10"/>
      <c r="C66" s="92"/>
      <c r="D66" s="10"/>
      <c r="E66" s="10"/>
      <c r="F66" s="10"/>
      <c r="G66" s="10"/>
    </row>
    <row r="67" spans="2:7" ht="12.75">
      <c r="B67" s="10"/>
      <c r="C67" s="48"/>
      <c r="D67" s="10"/>
      <c r="E67" s="10"/>
      <c r="F67" s="10"/>
      <c r="G67" s="10"/>
    </row>
    <row r="68" spans="2:7" ht="12.75">
      <c r="B68" s="45"/>
      <c r="C68" s="10"/>
      <c r="D68" s="10"/>
      <c r="E68" s="10"/>
      <c r="F68" s="10"/>
      <c r="G68" s="10"/>
    </row>
    <row r="69" spans="2:7" ht="12.75" customHeight="1">
      <c r="B69" s="10"/>
      <c r="C69" s="48"/>
      <c r="D69" s="10"/>
      <c r="E69" s="10"/>
      <c r="F69" s="10"/>
      <c r="G69" s="10"/>
    </row>
    <row r="70" spans="2:7" ht="12.75">
      <c r="B70" s="10"/>
      <c r="C70" s="48"/>
      <c r="D70" s="10"/>
      <c r="E70" s="10"/>
      <c r="F70" s="10"/>
      <c r="G70" s="10"/>
    </row>
    <row r="71" spans="2:7" ht="12.75">
      <c r="B71" s="10"/>
      <c r="C71" s="48"/>
      <c r="D71" s="10"/>
      <c r="E71" s="10"/>
      <c r="F71" s="10"/>
      <c r="G71" s="10"/>
    </row>
    <row r="72" spans="2:7" ht="12.75">
      <c r="B72" s="10"/>
      <c r="C72" s="48"/>
      <c r="D72" s="10"/>
      <c r="E72" s="10"/>
      <c r="F72" s="10"/>
      <c r="G72" s="10"/>
    </row>
    <row r="73" spans="2:7" ht="12.75" customHeight="1">
      <c r="B73" s="10"/>
      <c r="C73" s="48"/>
      <c r="D73" s="10"/>
      <c r="E73" s="10"/>
      <c r="F73" s="10"/>
      <c r="G73" s="10"/>
    </row>
    <row r="74" spans="2:7" ht="12.75">
      <c r="B74" s="45"/>
      <c r="C74" s="10"/>
      <c r="D74" s="10"/>
      <c r="E74" s="10"/>
      <c r="F74" s="10"/>
      <c r="G74" s="10"/>
    </row>
    <row r="75" spans="2:7" ht="12.75">
      <c r="B75" s="10"/>
      <c r="C75" s="93"/>
      <c r="D75" s="10"/>
      <c r="E75" s="10"/>
      <c r="F75" s="10"/>
      <c r="G75" s="10"/>
    </row>
    <row r="76" spans="2:7" ht="12.75">
      <c r="B76" s="10"/>
      <c r="C76" s="48"/>
      <c r="D76" s="10"/>
      <c r="E76" s="10"/>
      <c r="F76" s="10"/>
      <c r="G76" s="10"/>
    </row>
    <row r="77" spans="2:7" ht="12.75">
      <c r="B77" s="10"/>
      <c r="C77" s="93"/>
      <c r="D77" s="10"/>
      <c r="E77" s="10"/>
      <c r="F77" s="10"/>
      <c r="G77" s="10"/>
    </row>
    <row r="78" spans="2:7" ht="12.75">
      <c r="B78" s="10"/>
      <c r="C78" s="48"/>
      <c r="D78" s="10"/>
      <c r="E78" s="10"/>
      <c r="F78" s="10"/>
      <c r="G78" s="10"/>
    </row>
    <row r="79" spans="2:7" ht="12.75">
      <c r="B79" s="10"/>
      <c r="C79" s="48"/>
      <c r="D79" s="10"/>
      <c r="E79" s="10"/>
      <c r="F79" s="10"/>
      <c r="G79" s="10"/>
    </row>
    <row r="80" spans="2:7" ht="12.75">
      <c r="B80" s="10"/>
      <c r="C80" s="48"/>
      <c r="D80" s="10"/>
      <c r="E80" s="10"/>
      <c r="F80" s="10"/>
      <c r="G80" s="10"/>
    </row>
    <row r="81" ht="12.75" customHeight="1"/>
    <row r="86" ht="12.75">
      <c r="C86" s="1"/>
    </row>
    <row r="88" spans="3:6" ht="12.75">
      <c r="C88" s="94"/>
      <c r="D88" s="10"/>
      <c r="E88" s="10"/>
      <c r="F88" s="10"/>
    </row>
    <row r="89" spans="3:6" ht="12.75">
      <c r="C89" s="93"/>
      <c r="D89" s="93"/>
      <c r="E89" s="93"/>
      <c r="F89" s="10"/>
    </row>
    <row r="90" spans="3:6" ht="12.75">
      <c r="C90" s="95"/>
      <c r="D90" s="10"/>
      <c r="E90" s="10"/>
      <c r="F90" s="10"/>
    </row>
    <row r="91" spans="3:6" ht="12.75">
      <c r="C91" s="10"/>
      <c r="D91" s="10"/>
      <c r="E91" s="10"/>
      <c r="F91" s="10"/>
    </row>
    <row r="92" spans="3:6" ht="12.75">
      <c r="C92" s="45"/>
      <c r="D92" s="10"/>
      <c r="E92" s="10"/>
      <c r="F92" s="10"/>
    </row>
    <row r="93" spans="3:6" ht="12.75">
      <c r="C93" s="50"/>
      <c r="D93" s="96"/>
      <c r="E93" s="96"/>
      <c r="F93" s="10"/>
    </row>
    <row r="94" spans="3:6" ht="12.75">
      <c r="C94" s="50"/>
      <c r="D94" s="96"/>
      <c r="E94" s="96"/>
      <c r="F94" s="10"/>
    </row>
    <row r="95" spans="3:6" ht="12.75">
      <c r="C95" s="50"/>
      <c r="D95" s="96"/>
      <c r="E95" s="96"/>
      <c r="F95" s="10"/>
    </row>
    <row r="96" spans="3:6" ht="12.75">
      <c r="C96" s="10"/>
      <c r="D96" s="10"/>
      <c r="E96" s="10"/>
      <c r="F96" s="10"/>
    </row>
    <row r="97" spans="3:6" ht="12.75">
      <c r="C97" s="97"/>
      <c r="D97" s="10"/>
      <c r="E97" s="10"/>
      <c r="F97" s="10"/>
    </row>
    <row r="98" spans="3:6" ht="12.75">
      <c r="C98" s="45"/>
      <c r="D98" s="10"/>
      <c r="E98" s="10"/>
      <c r="F98" s="10"/>
    </row>
    <row r="99" spans="3:6" ht="12.75">
      <c r="C99" s="10"/>
      <c r="D99" s="93"/>
      <c r="E99" s="93"/>
      <c r="F99" s="93"/>
    </row>
    <row r="100" spans="3:6" ht="12.75">
      <c r="C100" s="10"/>
      <c r="D100" s="93"/>
      <c r="E100" s="93"/>
      <c r="F100" s="93"/>
    </row>
    <row r="101" spans="3:6" ht="12.75">
      <c r="C101" s="10"/>
      <c r="D101" s="93"/>
      <c r="E101" s="93"/>
      <c r="F101" s="93"/>
    </row>
    <row r="102" spans="3:6" ht="12.75">
      <c r="C102" s="10"/>
      <c r="D102" s="10"/>
      <c r="E102" s="10"/>
      <c r="F102" s="10"/>
    </row>
    <row r="103" spans="3:7" ht="12.75">
      <c r="C103" s="10"/>
      <c r="D103" s="10"/>
      <c r="E103" s="10"/>
      <c r="F103" s="10"/>
      <c r="G103" s="17"/>
    </row>
    <row r="104" spans="3:6" ht="12.75">
      <c r="C104" s="50"/>
      <c r="D104" s="50"/>
      <c r="E104" s="5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  <row r="153" spans="3:6" ht="12.75">
      <c r="C153" s="10"/>
      <c r="D153" s="10"/>
      <c r="E153" s="10"/>
      <c r="F153" s="10"/>
    </row>
    <row r="154" spans="3:6" ht="12.75">
      <c r="C154" s="10"/>
      <c r="D154" s="10"/>
      <c r="E154" s="10"/>
      <c r="F154" s="10"/>
    </row>
    <row r="155" spans="3:6" ht="12.75">
      <c r="C155" s="10"/>
      <c r="D155" s="10"/>
      <c r="E155" s="10"/>
      <c r="F155" s="10"/>
    </row>
    <row r="156" spans="3:6" ht="12.75">
      <c r="C156" s="10"/>
      <c r="D156" s="10"/>
      <c r="E156" s="10"/>
      <c r="F156" s="10"/>
    </row>
    <row r="157" spans="3:6" ht="12.75">
      <c r="C157" s="10"/>
      <c r="D157" s="10"/>
      <c r="E157" s="10"/>
      <c r="F157" s="10"/>
    </row>
    <row r="158" spans="3:6" ht="12.75">
      <c r="C158" s="10"/>
      <c r="D158" s="10"/>
      <c r="E158" s="10"/>
      <c r="F158" s="10"/>
    </row>
    <row r="159" spans="3:6" ht="12.75">
      <c r="C159" s="10"/>
      <c r="D159" s="10"/>
      <c r="E159" s="10"/>
      <c r="F159" s="10"/>
    </row>
    <row r="160" spans="3:6" ht="12.75">
      <c r="C160" s="10"/>
      <c r="D160" s="10"/>
      <c r="E160" s="10"/>
      <c r="F160" s="10"/>
    </row>
    <row r="161" spans="3:6" ht="12.75">
      <c r="C161" s="10"/>
      <c r="D161" s="10"/>
      <c r="E161" s="10"/>
      <c r="F161" s="10"/>
    </row>
    <row r="162" spans="3:6" ht="12.75">
      <c r="C162" s="10"/>
      <c r="D162" s="10"/>
      <c r="E162" s="10"/>
      <c r="F162" s="10"/>
    </row>
    <row r="163" spans="3:6" ht="12.75">
      <c r="C163" s="10"/>
      <c r="D163" s="10"/>
      <c r="E163" s="10"/>
      <c r="F163" s="10"/>
    </row>
    <row r="164" spans="3:6" ht="12.75">
      <c r="C164" s="10"/>
      <c r="D164" s="10"/>
      <c r="E164" s="10"/>
      <c r="F164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7" sqref="M27"/>
    </sheetView>
  </sheetViews>
  <sheetFormatPr defaultColWidth="11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dcterms:modified xsi:type="dcterms:W3CDTF">2008-06-05T09:28:34Z</dcterms:modified>
  <cp:category/>
  <cp:version/>
  <cp:contentType/>
  <cp:contentStatus/>
</cp:coreProperties>
</file>